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17\17-16 12DaySale\PO's\"/>
    </mc:Choice>
  </mc:AlternateContent>
  <bookViews>
    <workbookView xWindow="0" yWindow="0" windowWidth="28800" windowHeight="12210" xr2:uid="{36792832-0B4A-4541-8DE2-C3D773209F86}"/>
  </bookViews>
  <sheets>
    <sheet name="HCCP" sheetId="1" r:id="rId1"/>
    <sheet name="Provident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key2" localSheetId="1" hidden="1">#REF!</definedName>
    <definedName name="__________________________________key2" hidden="1">#REF!</definedName>
    <definedName name="_________________________________key2" localSheetId="1" hidden="1">#REF!</definedName>
    <definedName name="_________________________________key2" hidden="1">#REF!</definedName>
    <definedName name="_________________________________key3" localSheetId="1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h1">#REF!</definedName>
    <definedName name="_Order1" hidden="1">255</definedName>
    <definedName name="_Order2" hidden="1">255</definedName>
    <definedName name="_Sort" hidden="1">#REF!</definedName>
    <definedName name="advent">#REF!</definedName>
    <definedName name="all">#REF!</definedName>
    <definedName name="ans">#REF!</definedName>
    <definedName name="b">'[1]Sls Fcst'!#REF!</definedName>
    <definedName name="BI" localSheetId="1">#REF!</definedName>
    <definedName name="BI">#REF!</definedName>
    <definedName name="BIB" localSheetId="1">#REF!</definedName>
    <definedName name="BIB">#REF!</definedName>
    <definedName name="BIBLE" localSheetId="1">#REF!</definedName>
    <definedName name="BIBLE">#REF!</definedName>
    <definedName name="BOCodes">'[2]Tyndale Pub'!#REF!</definedName>
    <definedName name="BOOK" localSheetId="1">#REF!</definedName>
    <definedName name="BOOK">#REF!</definedName>
    <definedName name="books" localSheetId="1">#REF!</definedName>
    <definedName name="books">#REF!</definedName>
    <definedName name="CARTON" localSheetId="1">#REF!</definedName>
    <definedName name="CARTON">#REF!</definedName>
    <definedName name="CARTONSS">#REF!</definedName>
    <definedName name="cba">#REF!</definedName>
    <definedName name="cntqty">#REF!</definedName>
    <definedName name="code">#REF!</definedName>
    <definedName name="CORE">#REF!</definedName>
    <definedName name="cov">#REF!</definedName>
    <definedName name="dat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a">#REF!</definedName>
    <definedName name="ean">#REF!</definedName>
    <definedName name="fff">#REF!</definedName>
    <definedName name="FreightCodes">'[2]Tyndale Pub'!#REF!</definedName>
    <definedName name="GIFT" localSheetId="1">#REF!</definedName>
    <definedName name="GIFT">#REF!</definedName>
    <definedName name="inventory" localSheetId="1">#REF!</definedName>
    <definedName name="inventory">#REF!</definedName>
    <definedName name="isbn" localSheetId="1">#REF!</definedName>
    <definedName name="isbn">#REF!</definedName>
    <definedName name="isbn13">[1]update!$Q$2:$S$10998</definedName>
    <definedName name="janines" localSheetId="1">#REF!</definedName>
    <definedName name="janines">#REF!</definedName>
    <definedName name="Judson">#REF!</definedName>
    <definedName name="keysub" localSheetId="1" hidden="1">#REF!</definedName>
    <definedName name="keysub" hidden="1">#REF!</definedName>
    <definedName name="keysub2" localSheetId="1" hidden="1">#REF!</definedName>
    <definedName name="keysub2" hidden="1">#REF!</definedName>
    <definedName name="KI">#REF!</definedName>
    <definedName name="KID">#REF!</definedName>
    <definedName name="laterna">#REF!</definedName>
    <definedName name="lead">#REF!</definedName>
    <definedName name="list">#REF!</definedName>
    <definedName name="MARCHLIST">#REF!</definedName>
    <definedName name="MERCH">#REF!</definedName>
    <definedName name="mkt">'[3]DELETE DO NOT PRINT all promos'!$A$4:$J$257</definedName>
    <definedName name="MU" localSheetId="1">#REF!</definedName>
    <definedName name="MU">#REF!</definedName>
    <definedName name="mun" localSheetId="1">#REF!</definedName>
    <definedName name="mun">#REF!</definedName>
    <definedName name="music" localSheetId="1">#REF!</definedName>
    <definedName name="music">#REF!</definedName>
    <definedName name="NEW">#REF!</definedName>
    <definedName name="oh">#REF!</definedName>
    <definedName name="par">#REF!</definedName>
    <definedName name="PE">#REF!</definedName>
    <definedName name="peniel">#REF!</definedName>
    <definedName name="planner">#REF!</definedName>
    <definedName name="PO">#REF!</definedName>
    <definedName name="POP">#REF!</definedName>
    <definedName name="price">#REF!</definedName>
    <definedName name="_xlnm.Print_Area" localSheetId="0">HCCP!$A$1:$H$26</definedName>
    <definedName name="_xlnm.Print_Area" localSheetId="1">Provident!$A$1:$I$28</definedName>
    <definedName name="_xlnm.Print_Titles" localSheetId="1">Provident!$1:$22</definedName>
    <definedName name="query" localSheetId="1">#REF!</definedName>
    <definedName name="query">#REF!</definedName>
    <definedName name="Query_from_ZTI" localSheetId="1">#REF!</definedName>
    <definedName name="Query_from_ZTI">#REF!</definedName>
    <definedName name="rank" localSheetId="1">#REF!</definedName>
    <definedName name="rank">#REF!</definedName>
    <definedName name="REFRESH">[4]REFRESH!$A$1:$F$65536</definedName>
    <definedName name="retail" localSheetId="1">#REF!</definedName>
    <definedName name="retail">#REF!</definedName>
    <definedName name="s" localSheetId="1" hidden="1">#REF!</definedName>
    <definedName name="s" hidden="1">#REF!</definedName>
    <definedName name="sales" localSheetId="1">#REF!</definedName>
    <definedName name="sales">#REF!</definedName>
    <definedName name="series">#REF!</definedName>
    <definedName name="Sheet2">#REF!</definedName>
    <definedName name="ss" hidden="1">#REF!</definedName>
    <definedName name="ST">#REF!</definedName>
    <definedName name="status">#REF!</definedName>
    <definedName name="study">#REF!</definedName>
    <definedName name="sub" hidden="1">#REF!</definedName>
    <definedName name="test" hidden="1">#REF!</definedName>
    <definedName name="THINGS">[5]Array!$G$21:$H$23</definedName>
    <definedName name="Titles">'[1]Sls Fcst'!#REF!</definedName>
    <definedName name="TOP" localSheetId="1">#REF!</definedName>
    <definedName name="TOP">#REF!</definedName>
    <definedName name="v" hidden="1">{#N/A,#N/A,TRUE,"YS YTD Net Sales"}</definedName>
    <definedName name="vbibles" localSheetId="1">#REF!</definedName>
    <definedName name="vbibles">#REF!</definedName>
    <definedName name="vida" localSheetId="1">#REF!</definedName>
    <definedName name="vida">#REF!</definedName>
    <definedName name="vkidz" localSheetId="1">#REF!</definedName>
    <definedName name="vkidz">#REF!</definedName>
    <definedName name="VMUSIC">#REF!</definedName>
    <definedName name="VPENIEL">#REF!</definedName>
    <definedName name="vpopular">#REF!</definedName>
    <definedName name="vstudy">#REF!</definedName>
    <definedName name="wrn.YS._.YTD._.Net._.Sales." localSheetId="1" hidden="1">{#N/A,#N/A,TRUE,"YS YTD Net Sales"}</definedName>
    <definedName name="wrn.YS._.YTD._.Net._.Sales." hidden="1">{#N/A,#N/A,TRUE,"YS YTD Net Sales"}</definedName>
    <definedName name="wrn.YS._.YTD._.Pack._.Sales." localSheetId="1" hidden="1">{#N/A,#N/A,TRUE,"YS Pack Sales"}</definedName>
    <definedName name="wrn.YS._.YTD._.Pack._.Sales." hidden="1">{#N/A,#N/A,TRUE,"YS Pack Sales"}</definedName>
    <definedName name="Y">#REF!</definedName>
    <definedName name="zti">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6" i="1"/>
  <c r="C25" i="1"/>
  <c r="A24" i="1"/>
  <c r="A23" i="1"/>
  <c r="C26" i="1"/>
  <c r="E8" i="1"/>
  <c r="E7" i="1"/>
  <c r="C7" i="1"/>
  <c r="E3" i="1"/>
</calcChain>
</file>

<file path=xl/sharedStrings.xml><?xml version="1.0" encoding="utf-8"?>
<sst xmlns="http://schemas.openxmlformats.org/spreadsheetml/2006/main" count="80" uniqueCount="76">
  <si>
    <t>Munce  12 Day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</si>
  <si>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</si>
  <si>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</si>
  <si>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</si>
  <si>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</si>
  <si>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</si>
  <si>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</si>
  <si>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</si>
  <si>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</si>
  <si>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</si>
  <si>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</si>
  <si>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</si>
  <si>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M12D18</t>
  </si>
  <si>
    <t>Dating:</t>
  </si>
  <si>
    <t xml:space="preserve">Promotional orders submitted by the due date listed above are eligible for 90 days' dating; orders of 30 units or more receive free freight </t>
  </si>
  <si>
    <t>Qty</t>
  </si>
  <si>
    <t>ISBN</t>
  </si>
  <si>
    <t>Title</t>
  </si>
  <si>
    <t>Sale Notes</t>
  </si>
  <si>
    <t>Retail</t>
  </si>
  <si>
    <t>Suggested Sale Price</t>
  </si>
  <si>
    <t>Discount</t>
  </si>
  <si>
    <t>Margin</t>
  </si>
  <si>
    <t>Net</t>
  </si>
  <si>
    <t>Net Sum</t>
  </si>
  <si>
    <t>9780310727477</t>
  </si>
  <si>
    <t>NIV, Adventure Bible, Hardcover, Full Color</t>
  </si>
  <si>
    <t>9780310434573</t>
  </si>
  <si>
    <t>NIV, Life Application Study Bible, Imitation Leather, Tan/Brown</t>
  </si>
  <si>
    <t>9780718039509</t>
  </si>
  <si>
    <t>Jesus Always</t>
  </si>
  <si>
    <t>9781400203758</t>
  </si>
  <si>
    <t>Love Does</t>
  </si>
  <si>
    <t>9780718088866</t>
  </si>
  <si>
    <t>Goliath Must Fall</t>
  </si>
  <si>
    <t>9780718086954</t>
  </si>
  <si>
    <t>Good Good Father</t>
  </si>
  <si>
    <t>9780785216308</t>
  </si>
  <si>
    <t>Capital Gaines</t>
  </si>
  <si>
    <t>9780310752479</t>
  </si>
  <si>
    <t>God's Great Love for You</t>
  </si>
  <si>
    <t/>
  </si>
  <si>
    <t>Sale Stickers</t>
  </si>
  <si>
    <t>9780310264040</t>
  </si>
  <si>
    <t>Sale Stickers 30% Off Sheet of 14</t>
  </si>
  <si>
    <t>9781404134034</t>
  </si>
  <si>
    <t>PRICE STICKER 40% DISCOUNT</t>
  </si>
  <si>
    <t>Total Units:</t>
  </si>
  <si>
    <t>Avg. Mar</t>
  </si>
  <si>
    <t>Total Net:</t>
  </si>
  <si>
    <t>REP NAME HERE</t>
  </si>
  <si>
    <t>CUSTOMER</t>
  </si>
  <si>
    <t>CUST #</t>
  </si>
  <si>
    <t xml:space="preserve">Provident
Twelve Day Insert Sale 2017
Purchase Order </t>
  </si>
  <si>
    <t xml:space="preserve">741 Cool Springs Blvd
Franklin TN 37067
Ph: 800-333-9000/ Fax: 800-333-9408 </t>
  </si>
  <si>
    <t>Advertised Catalog Items</t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</si>
  <si>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od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it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</si>
  <si>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/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</si>
  <si>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at</t>
    </r>
  </si>
  <si>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N/UPC</t>
    </r>
  </si>
  <si>
    <r>
      <rPr>
        <sz val="10"/>
        <color rgb="FF000000"/>
        <rFont val="Arial"/>
        <family val="2"/>
      </rPr>
      <t>Q</t>
    </r>
    <r>
      <rPr>
        <sz val="10"/>
        <color rgb="FF000000"/>
        <rFont val="Arial"/>
        <family val="2"/>
      </rPr>
      <t>ty</t>
    </r>
  </si>
  <si>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ist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</si>
  <si>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le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</si>
  <si>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o
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%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</si>
  <si>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tal</t>
    </r>
  </si>
  <si>
    <r>
      <rPr>
        <sz val="9"/>
        <color rgb="FF404040"/>
        <rFont val="Arial"/>
        <family val="2"/>
      </rPr>
      <t>It's Finally Christmas</t>
    </r>
  </si>
  <si>
    <r>
      <rPr>
        <sz val="9"/>
        <color rgb="FF404040"/>
        <rFont val="Arial"/>
        <family val="2"/>
      </rPr>
      <t>Casting Crowns</t>
    </r>
  </si>
  <si>
    <r>
      <rPr>
        <sz val="9"/>
        <color rgb="FF404040"/>
        <rFont val="Arial"/>
        <family val="2"/>
      </rPr>
      <t>CD</t>
    </r>
  </si>
  <si>
    <r>
      <rPr>
        <sz val="9"/>
        <color rgb="FF404040"/>
        <rFont val="Arial"/>
        <family val="2"/>
      </rPr>
      <t>The Very Next Thing</t>
    </r>
  </si>
  <si>
    <r>
      <rPr>
        <sz val="9"/>
        <color rgb="FF404040"/>
        <rFont val="Arial"/>
        <family val="2"/>
      </rPr>
      <t>Lifer</t>
    </r>
  </si>
  <si>
    <r>
      <rPr>
        <sz val="9"/>
        <color rgb="FF404040"/>
        <rFont val="Arial"/>
        <family val="2"/>
      </rPr>
      <t>MercyMe</t>
    </r>
  </si>
  <si>
    <r>
      <rPr>
        <sz val="9"/>
        <color rgb="FF404040"/>
        <rFont val="Arial"/>
        <family val="2"/>
      </rPr>
      <t>Revive Us</t>
    </r>
  </si>
  <si>
    <r>
      <rPr>
        <sz val="9"/>
        <color rgb="FF404040"/>
        <rFont val="Arial"/>
        <family val="2"/>
      </rPr>
      <t>Kirk Cameron</t>
    </r>
  </si>
  <si>
    <r>
      <rPr>
        <sz val="9"/>
        <color rgb="FF404040"/>
        <rFont val="Arial"/>
        <family val="2"/>
      </rPr>
      <t>DVD</t>
    </r>
  </si>
  <si>
    <r>
      <rPr>
        <sz val="9"/>
        <color rgb="FF404040"/>
        <rFont val="Arial"/>
        <family val="2"/>
      </rPr>
      <t>War Room DVD</t>
    </r>
  </si>
  <si>
    <t xml:space="preserve">War Room &amp; Revive Us DVD Order a minimum of 30 units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</si>
</sst>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\$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9"/>
      <name val="Arial"/>
    </font>
    <font>
      <sz val="9"/>
      <color rgb="FF404040"/>
      <name val="Arial"/>
      <family val="2"/>
    </font>
    <font>
      <sz val="9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-0.499984740745262"/>
      </bottom>
      <diagonal/>
    </border>
    <border>
      <left/>
      <right/>
      <top style="medium">
        <color indexed="64"/>
      </top>
      <bottom style="medium">
        <color theme="4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</cellStyleXfs>
  <cellXfs count="12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9" fontId="0" fillId="0" borderId="0" xfId="2" applyFont="1"/>
    <xf numFmtId="44" fontId="0" fillId="0" borderId="0" xfId="1" applyFo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center"/>
    </xf>
    <xf numFmtId="9" fontId="2" fillId="3" borderId="9" xfId="2" applyFont="1" applyFill="1" applyBorder="1" applyAlignment="1">
      <alignment horizontal="center"/>
    </xf>
    <xf numFmtId="44" fontId="2" fillId="3" borderId="7" xfId="1" applyFont="1" applyFill="1" applyBorder="1" applyAlignment="1">
      <alignment horizontal="center"/>
    </xf>
    <xf numFmtId="44" fontId="2" fillId="3" borderId="8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0" fontId="0" fillId="0" borderId="11" xfId="0" applyBorder="1"/>
    <xf numFmtId="0" fontId="0" fillId="0" borderId="5" xfId="0" applyFont="1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 wrapText="1"/>
    </xf>
    <xf numFmtId="43" fontId="0" fillId="0" borderId="4" xfId="0" applyNumberFormat="1" applyFont="1" applyBorder="1"/>
    <xf numFmtId="164" fontId="0" fillId="0" borderId="4" xfId="0" applyNumberFormat="1" applyFont="1" applyFill="1" applyBorder="1" applyAlignment="1">
      <alignment horizontal="right"/>
    </xf>
    <xf numFmtId="10" fontId="0" fillId="0" borderId="4" xfId="2" applyNumberFormat="1" applyFont="1" applyFill="1" applyBorder="1" applyAlignment="1"/>
    <xf numFmtId="0" fontId="0" fillId="0" borderId="0" xfId="0" applyFont="1"/>
    <xf numFmtId="165" fontId="0" fillId="0" borderId="4" xfId="2" applyNumberFormat="1" applyFont="1" applyBorder="1"/>
    <xf numFmtId="44" fontId="0" fillId="0" borderId="4" xfId="1" applyFont="1" applyBorder="1"/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/>
    <xf numFmtId="0" fontId="0" fillId="0" borderId="4" xfId="0" applyFont="1" applyFill="1" applyBorder="1" applyAlignment="1">
      <alignment horizontal="center" vertical="center" wrapText="1"/>
    </xf>
    <xf numFmtId="43" fontId="8" fillId="0" borderId="4" xfId="1" applyNumberFormat="1" applyFont="1" applyFill="1" applyBorder="1" applyAlignment="1" applyProtection="1">
      <alignment vertical="center"/>
      <protection locked="0"/>
    </xf>
    <xf numFmtId="164" fontId="8" fillId="0" borderId="4" xfId="2" applyNumberFormat="1" applyFont="1" applyFill="1" applyBorder="1" applyAlignment="1" applyProtection="1">
      <alignment horizontal="right"/>
      <protection locked="0"/>
    </xf>
    <xf numFmtId="10" fontId="8" fillId="0" borderId="4" xfId="2" applyNumberFormat="1" applyFont="1" applyFill="1" applyBorder="1" applyAlignment="1" applyProtection="1">
      <alignment vertical="center"/>
      <protection locked="0"/>
    </xf>
    <xf numFmtId="165" fontId="0" fillId="0" borderId="4" xfId="2" applyNumberFormat="1" applyFont="1" applyFill="1" applyBorder="1"/>
    <xf numFmtId="49" fontId="8" fillId="0" borderId="4" xfId="3" quotePrefix="1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43" fontId="8" fillId="0" borderId="4" xfId="1" applyNumberFormat="1" applyFont="1" applyFill="1" applyBorder="1" applyAlignment="1" applyProtection="1">
      <protection locked="0"/>
    </xf>
    <xf numFmtId="10" fontId="8" fillId="0" borderId="4" xfId="2" applyNumberFormat="1" applyFont="1" applyFill="1" applyBorder="1" applyAlignment="1" applyProtection="1">
      <protection locked="0"/>
    </xf>
    <xf numFmtId="0" fontId="0" fillId="0" borderId="0" xfId="0" applyFont="1" applyFill="1"/>
    <xf numFmtId="44" fontId="0" fillId="0" borderId="4" xfId="1" applyFont="1" applyFill="1" applyBorder="1"/>
    <xf numFmtId="49" fontId="8" fillId="0" borderId="4" xfId="4" quotePrefix="1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left"/>
    </xf>
    <xf numFmtId="0" fontId="0" fillId="0" borderId="4" xfId="0" applyFont="1" applyFill="1" applyBorder="1"/>
    <xf numFmtId="43" fontId="0" fillId="0" borderId="4" xfId="0" applyNumberFormat="1" applyFont="1" applyFill="1" applyBorder="1"/>
    <xf numFmtId="49" fontId="8" fillId="0" borderId="12" xfId="0" applyNumberFormat="1" applyFont="1" applyFill="1" applyBorder="1" applyAlignment="1" applyProtection="1">
      <protection locked="0"/>
    </xf>
    <xf numFmtId="164" fontId="8" fillId="0" borderId="4" xfId="1" applyNumberFormat="1" applyFont="1" applyFill="1" applyBorder="1" applyAlignment="1" applyProtection="1">
      <alignment vertical="center"/>
      <protection locked="0"/>
    </xf>
    <xf numFmtId="164" fontId="8" fillId="0" borderId="4" xfId="2" applyNumberFormat="1" applyFont="1" applyFill="1" applyBorder="1" applyAlignment="1" applyProtection="1">
      <alignment horizontal="right" vertical="center"/>
      <protection locked="0"/>
    </xf>
    <xf numFmtId="9" fontId="8" fillId="0" borderId="4" xfId="2" applyFont="1" applyFill="1" applyBorder="1" applyAlignment="1" applyProtection="1">
      <alignment vertical="center"/>
      <protection locked="0"/>
    </xf>
    <xf numFmtId="9" fontId="0" fillId="0" borderId="11" xfId="2" applyFont="1" applyBorder="1"/>
    <xf numFmtId="44" fontId="0" fillId="0" borderId="11" xfId="1" applyFont="1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/>
    <xf numFmtId="0" fontId="0" fillId="0" borderId="4" xfId="0" applyBorder="1"/>
    <xf numFmtId="43" fontId="0" fillId="0" borderId="4" xfId="0" applyNumberFormat="1" applyBorder="1"/>
    <xf numFmtId="164" fontId="3" fillId="0" borderId="4" xfId="0" applyNumberFormat="1" applyFont="1" applyBorder="1" applyAlignment="1">
      <alignment horizontal="right"/>
    </xf>
    <xf numFmtId="9" fontId="0" fillId="0" borderId="4" xfId="2" applyFont="1" applyBorder="1"/>
    <xf numFmtId="0" fontId="0" fillId="0" borderId="0" xfId="0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9" fontId="11" fillId="0" borderId="0" xfId="2" applyFont="1" applyAlignment="1">
      <alignment horizontal="right" vertical="center"/>
    </xf>
    <xf numFmtId="44" fontId="0" fillId="0" borderId="0" xfId="1" applyFont="1" applyAlignment="1">
      <alignment vertical="center"/>
    </xf>
    <xf numFmtId="0" fontId="5" fillId="0" borderId="0" xfId="0" applyFont="1" applyFill="1" applyBorder="1" applyAlignment="1">
      <alignment horizontal="right"/>
    </xf>
    <xf numFmtId="16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4" fillId="0" borderId="22" xfId="5" applyFont="1" applyBorder="1" applyAlignment="1">
      <alignment horizontal="center" vertical="center" wrapText="1"/>
    </xf>
    <xf numFmtId="1" fontId="14" fillId="0" borderId="22" xfId="5" applyNumberFormat="1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center" vertical="top" wrapText="1"/>
    </xf>
    <xf numFmtId="1" fontId="16" fillId="0" borderId="23" xfId="0" applyNumberFormat="1" applyFont="1" applyFill="1" applyBorder="1" applyAlignment="1">
      <alignment horizontal="right" vertical="top" indent="2" shrinkToFit="1"/>
    </xf>
    <xf numFmtId="0" fontId="0" fillId="0" borderId="22" xfId="0" applyFill="1" applyBorder="1" applyAlignment="1">
      <alignment horizontal="left" vertical="center" wrapText="1"/>
    </xf>
    <xf numFmtId="166" fontId="16" fillId="0" borderId="22" xfId="0" applyNumberFormat="1" applyFont="1" applyFill="1" applyBorder="1" applyAlignment="1">
      <alignment horizontal="right" vertical="top" indent="1" shrinkToFit="1"/>
    </xf>
    <xf numFmtId="0" fontId="15" fillId="4" borderId="22" xfId="0" applyFont="1" applyFill="1" applyBorder="1" applyAlignment="1">
      <alignment horizontal="left" vertical="top" wrapText="1"/>
    </xf>
    <xf numFmtId="0" fontId="15" fillId="4" borderId="22" xfId="0" applyFont="1" applyFill="1" applyBorder="1" applyAlignment="1">
      <alignment horizontal="center" vertical="top" wrapText="1"/>
    </xf>
    <xf numFmtId="1" fontId="16" fillId="4" borderId="23" xfId="0" applyNumberFormat="1" applyFont="1" applyFill="1" applyBorder="1" applyAlignment="1">
      <alignment horizontal="right" vertical="top" indent="2" shrinkToFit="1"/>
    </xf>
    <xf numFmtId="0" fontId="0" fillId="4" borderId="22" xfId="0" applyFill="1" applyBorder="1" applyAlignment="1">
      <alignment horizontal="left" vertical="center" wrapText="1"/>
    </xf>
    <xf numFmtId="166" fontId="16" fillId="4" borderId="22" xfId="0" applyNumberFormat="1" applyFont="1" applyFill="1" applyBorder="1" applyAlignment="1">
      <alignment horizontal="right" vertical="top" indent="1" shrinkToFi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5" borderId="23" xfId="0" applyFont="1" applyFill="1" applyBorder="1" applyAlignment="1">
      <alignment horizontal="center" vertical="top" wrapText="1"/>
    </xf>
    <xf numFmtId="0" fontId="17" fillId="5" borderId="24" xfId="0" applyFont="1" applyFill="1" applyBorder="1" applyAlignment="1">
      <alignment horizontal="center" vertical="top" wrapText="1"/>
    </xf>
    <xf numFmtId="0" fontId="17" fillId="5" borderId="25" xfId="0" applyFont="1" applyFill="1" applyBorder="1" applyAlignment="1">
      <alignment horizontal="center" vertical="top" wrapText="1"/>
    </xf>
  </cellXfs>
  <cellStyles count="6">
    <cellStyle name="Currency" xfId="1" builtinId="4"/>
    <cellStyle name="Normal" xfId="0" builtinId="0"/>
    <cellStyle name="Normal 2 2 2" xfId="4" xr:uid="{FD98A4E1-D626-4A9C-AE5A-1D4A031B1643}"/>
    <cellStyle name="Normal 4" xfId="5" xr:uid="{DE777CA5-17D0-4478-BD70-BBD733A02038}"/>
    <cellStyle name="Normal 4 2" xfId="3" xr:uid="{6D02035F-5478-4F8C-9374-43F3E906A98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47624</xdr:rowOff>
    </xdr:from>
    <xdr:to>
      <xdr:col>2</xdr:col>
      <xdr:colOff>476250</xdr:colOff>
      <xdr:row>0</xdr:row>
      <xdr:rowOff>304799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2C1FD7F6-963C-4F80-B030-3D3BCCB67B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0" y="47624"/>
          <a:ext cx="1581150" cy="257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6</xdr:row>
      <xdr:rowOff>180975</xdr:rowOff>
    </xdr:from>
    <xdr:to>
      <xdr:col>8</xdr:col>
      <xdr:colOff>447675</xdr:colOff>
      <xdr:row>14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238A00-FC01-4091-99B0-2CF6AD23ADA9}"/>
            </a:ext>
          </a:extLst>
        </xdr:cNvPr>
        <xdr:cNvSpPr txBox="1"/>
      </xdr:nvSpPr>
      <xdr:spPr>
        <a:xfrm>
          <a:off x="3181352" y="1962150"/>
          <a:ext cx="318134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6</xdr:row>
      <xdr:rowOff>171449</xdr:rowOff>
    </xdr:from>
    <xdr:to>
      <xdr:col>3</xdr:col>
      <xdr:colOff>19050</xdr:colOff>
      <xdr:row>14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0F51B3-4E7A-4E9D-8455-FBA1ED223CF6}"/>
            </a:ext>
          </a:extLst>
        </xdr:cNvPr>
        <xdr:cNvSpPr txBox="1"/>
      </xdr:nvSpPr>
      <xdr:spPr>
        <a:xfrm>
          <a:off x="0" y="1952624"/>
          <a:ext cx="30289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152401</xdr:colOff>
      <xdr:row>15</xdr:row>
      <xdr:rowOff>85726</xdr:rowOff>
    </xdr:from>
    <xdr:to>
      <xdr:col>7</xdr:col>
      <xdr:colOff>400051</xdr:colOff>
      <xdr:row>19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58581A-42B1-44B7-B9A7-594FE9866674}"/>
            </a:ext>
          </a:extLst>
        </xdr:cNvPr>
        <xdr:cNvSpPr txBox="1"/>
      </xdr:nvSpPr>
      <xdr:spPr>
        <a:xfrm>
          <a:off x="152401" y="3581401"/>
          <a:ext cx="5581650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Provident off SRP.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4</xdr:row>
      <xdr:rowOff>141505</xdr:rowOff>
    </xdr:from>
    <xdr:to>
      <xdr:col>0</xdr:col>
      <xdr:colOff>1047750</xdr:colOff>
      <xdr:row>6</xdr:row>
      <xdr:rowOff>58209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F45EDA-4505-4FE6-BDFA-FE06820F9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32155"/>
          <a:ext cx="1000125" cy="307229"/>
        </a:xfrm>
        <a:prstGeom prst="rect">
          <a:avLst/>
        </a:prstGeom>
      </xdr:spPr>
    </xdr:pic>
    <xdr:clientData/>
  </xdr:twoCellAnchor>
  <xdr:twoCellAnchor editAs="oneCell">
    <xdr:from>
      <xdr:col>0</xdr:col>
      <xdr:colOff>890464</xdr:colOff>
      <xdr:row>0</xdr:row>
      <xdr:rowOff>276225</xdr:rowOff>
    </xdr:from>
    <xdr:to>
      <xdr:col>1</xdr:col>
      <xdr:colOff>1038225</xdr:colOff>
      <xdr:row>4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2299BF-738D-4298-87C6-87368E00B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464" y="276225"/>
          <a:ext cx="1395536" cy="1152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FOLDER/3CATALOG%20DETAILS/2016/03%20March%202016/Purchase%20Orders/Mar16%20All%20Purchase%20Or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Press"/>
      <sheetName val="AMG Pub"/>
      <sheetName val="B&amp;H Pub "/>
      <sheetName val="Baker Pub"/>
      <sheetName val="Barbour Pub"/>
      <sheetName val="Bridgestone Media"/>
      <sheetName val="BroadStreet Pub"/>
      <sheetName val="Capitol Christian Dist"/>
      <sheetName val="Carpenter's Son Pub"/>
      <sheetName val="Charisma House "/>
      <sheetName val="Crossway"/>
      <sheetName val="David C Cook"/>
      <sheetName val="Destiny Image"/>
      <sheetName val="FaithWords"/>
      <sheetName val="Harper Collins Pub"/>
      <sheetName val="Harvest House Pub"/>
      <sheetName val="Harvest House Bakers Dozen"/>
      <sheetName val="InterVarsity Press"/>
      <sheetName val="Kerusso"/>
      <sheetName val="Kirkbride"/>
      <sheetName val="Kregel Pub"/>
      <sheetName val="Moody Pub"/>
      <sheetName val="P&amp;R Pub"/>
      <sheetName val="P Graham Dunn"/>
      <sheetName val="Penguin Group"/>
      <sheetName val="Provident Dist"/>
      <sheetName val="Rose Pub"/>
      <sheetName val="Send The Light Dist"/>
      <sheetName val="Sparkhouse Family"/>
      <sheetName val="Swanson Christian Products"/>
      <sheetName val="Tabbies"/>
      <sheetName val="Tyndale Pub"/>
      <sheetName val="WaterBrook M. Pub"/>
      <sheetName val="Word Dis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CF6C-3EFC-4C6A-9013-33141B60965F}">
  <dimension ref="A1:L26"/>
  <sheetViews>
    <sheetView tabSelected="1" zoomScaleNormal="100" workbookViewId="0">
      <selection activeCell="N16" sqref="N16"/>
    </sheetView>
  </sheetViews>
  <sheetFormatPr defaultRowHeight="15" x14ac:dyDescent="0.25"/>
  <cols>
    <col min="1" max="1" width="6.140625" style="85" customWidth="1"/>
    <col min="2" max="2" width="14.7109375" style="86" customWidth="1"/>
    <col min="3" max="3" width="47" customWidth="1"/>
    <col min="4" max="4" width="16.7109375" style="85" customWidth="1"/>
    <col min="5" max="5" width="10.140625" style="87" customWidth="1"/>
    <col min="6" max="6" width="10.28515625" style="88" customWidth="1"/>
    <col min="7" max="7" width="9.7109375" customWidth="1"/>
    <col min="8" max="8" width="1.7109375" customWidth="1"/>
    <col min="9" max="9" width="9.140625" style="8"/>
    <col min="10" max="11" width="9.140625" style="9"/>
  </cols>
  <sheetData>
    <row r="1" spans="1:11" ht="37.5" customHeight="1" thickBot="1" x14ac:dyDescent="0.3">
      <c r="A1" s="1"/>
      <c r="B1" s="2"/>
      <c r="C1" s="3"/>
      <c r="D1" s="4"/>
      <c r="E1" s="5"/>
      <c r="F1" s="6"/>
      <c r="G1" s="7" t="s">
        <v>0</v>
      </c>
    </row>
    <row r="2" spans="1:11" ht="6.75" customHeight="1" x14ac:dyDescent="0.25">
      <c r="A2" s="10"/>
      <c r="B2" s="11"/>
      <c r="C2" s="12"/>
      <c r="D2" s="13"/>
      <c r="E2" s="14"/>
      <c r="F2" s="15"/>
      <c r="G2" s="12"/>
    </row>
    <row r="3" spans="1:11" ht="18.75" customHeight="1" x14ac:dyDescent="0.25">
      <c r="A3" s="10"/>
      <c r="B3" s="16" t="s">
        <v>1</v>
      </c>
      <c r="C3" s="17" t="s">
        <v>50</v>
      </c>
      <c r="D3" s="16" t="s">
        <v>2</v>
      </c>
      <c r="E3" s="105">
        <f>E4-15</f>
        <v>43038</v>
      </c>
      <c r="F3" s="105"/>
      <c r="G3" s="12"/>
    </row>
    <row r="4" spans="1:11" ht="18.75" customHeight="1" x14ac:dyDescent="0.25">
      <c r="A4" s="10"/>
      <c r="B4" s="16" t="s">
        <v>3</v>
      </c>
      <c r="C4" s="17"/>
      <c r="D4" s="16" t="s">
        <v>4</v>
      </c>
      <c r="E4" s="105">
        <v>43053</v>
      </c>
      <c r="F4" s="105"/>
      <c r="G4" s="12"/>
    </row>
    <row r="5" spans="1:11" ht="18.75" customHeight="1" x14ac:dyDescent="0.25">
      <c r="A5" s="10"/>
      <c r="B5" s="16" t="s">
        <v>5</v>
      </c>
      <c r="C5" s="17" t="s">
        <v>51</v>
      </c>
      <c r="D5" s="16" t="s">
        <v>6</v>
      </c>
      <c r="E5" s="105">
        <v>43100</v>
      </c>
      <c r="F5" s="105"/>
      <c r="G5" s="12"/>
    </row>
    <row r="6" spans="1:11" ht="18.75" customHeight="1" x14ac:dyDescent="0.25">
      <c r="A6" s="10"/>
      <c r="B6" s="16" t="s">
        <v>7</v>
      </c>
      <c r="C6" s="17" t="s">
        <v>52</v>
      </c>
      <c r="D6" s="16" t="s">
        <v>8</v>
      </c>
      <c r="E6" s="106"/>
      <c r="F6" s="106"/>
      <c r="G6" s="12"/>
    </row>
    <row r="7" spans="1:11" ht="18.75" customHeight="1" x14ac:dyDescent="0.25">
      <c r="A7" s="10"/>
      <c r="B7" s="16" t="s">
        <v>9</v>
      </c>
      <c r="C7" s="17" t="str">
        <f>G1</f>
        <v>Munce  12 Day</v>
      </c>
      <c r="D7" s="18" t="s">
        <v>10</v>
      </c>
      <c r="E7" s="105">
        <f ca="1">TODAY()</f>
        <v>43045</v>
      </c>
      <c r="F7" s="107"/>
      <c r="G7" s="12"/>
    </row>
    <row r="8" spans="1:11" ht="18.75" customHeight="1" x14ac:dyDescent="0.25">
      <c r="A8" s="10"/>
      <c r="B8" s="16" t="s">
        <v>11</v>
      </c>
      <c r="C8" s="19" t="s">
        <v>12</v>
      </c>
      <c r="D8" s="16" t="s">
        <v>13</v>
      </c>
      <c r="E8" s="107" t="str">
        <f ca="1">IF(E6&gt;=TODAY(),"90 days","NONE")</f>
        <v>NONE</v>
      </c>
      <c r="F8" s="107"/>
      <c r="G8" s="12"/>
    </row>
    <row r="9" spans="1:11" ht="32.25" customHeight="1" x14ac:dyDescent="0.25">
      <c r="A9" s="103" t="s">
        <v>14</v>
      </c>
      <c r="B9" s="104"/>
      <c r="C9" s="104"/>
      <c r="D9" s="104"/>
      <c r="E9" s="104"/>
      <c r="F9" s="104"/>
      <c r="G9" s="104"/>
    </row>
    <row r="10" spans="1:11" x14ac:dyDescent="0.25">
      <c r="A10" s="20"/>
      <c r="B10" s="11"/>
      <c r="C10" s="12"/>
      <c r="D10" s="13"/>
      <c r="E10" s="14"/>
      <c r="F10" s="15"/>
      <c r="G10" s="12"/>
    </row>
    <row r="11" spans="1:11" ht="30.75" thickBot="1" x14ac:dyDescent="0.3">
      <c r="A11" s="21" t="s">
        <v>15</v>
      </c>
      <c r="B11" s="22" t="s">
        <v>16</v>
      </c>
      <c r="C11" s="22" t="s">
        <v>17</v>
      </c>
      <c r="D11" s="22" t="s">
        <v>18</v>
      </c>
      <c r="E11" s="23" t="s">
        <v>19</v>
      </c>
      <c r="F11" s="24" t="s">
        <v>20</v>
      </c>
      <c r="G11" s="25" t="s">
        <v>21</v>
      </c>
      <c r="I11" s="26" t="s">
        <v>22</v>
      </c>
      <c r="J11" s="27" t="s">
        <v>23</v>
      </c>
      <c r="K11" s="28" t="s">
        <v>24</v>
      </c>
    </row>
    <row r="12" spans="1:11" ht="15.75" x14ac:dyDescent="0.25">
      <c r="A12" s="29"/>
      <c r="B12" s="30"/>
      <c r="C12" s="31"/>
      <c r="D12" s="32"/>
      <c r="E12" s="33"/>
      <c r="F12" s="34"/>
      <c r="G12" s="35"/>
      <c r="H12" s="12"/>
      <c r="I12" s="35"/>
      <c r="J12" s="35"/>
      <c r="K12" s="35"/>
    </row>
    <row r="13" spans="1:11" s="43" customFormat="1" x14ac:dyDescent="0.25">
      <c r="A13" s="36"/>
      <c r="B13" s="37" t="s">
        <v>25</v>
      </c>
      <c r="C13" s="38" t="s">
        <v>26</v>
      </c>
      <c r="D13" s="39"/>
      <c r="E13" s="40">
        <v>29.99</v>
      </c>
      <c r="F13" s="41">
        <v>10.97</v>
      </c>
      <c r="G13" s="42">
        <v>0.6</v>
      </c>
      <c r="I13" s="44" t="str">
        <f t="shared" ref="I13:I21" si="0">IF(A13&gt;0,(1-(J13/(F13))),"")</f>
        <v/>
      </c>
      <c r="J13" s="45" t="str">
        <f t="shared" ref="J13:J21" si="1">IF(A13&gt;0,(E13*(1-G13)),"")</f>
        <v/>
      </c>
      <c r="K13" s="45" t="str">
        <f t="shared" ref="K13:K21" si="2">IF(A13&gt;0,(J13*A13),"")</f>
        <v/>
      </c>
    </row>
    <row r="14" spans="1:11" s="43" customFormat="1" x14ac:dyDescent="0.25">
      <c r="A14" s="36"/>
      <c r="B14" s="46" t="s">
        <v>27</v>
      </c>
      <c r="C14" s="47" t="s">
        <v>28</v>
      </c>
      <c r="D14" s="48"/>
      <c r="E14" s="49">
        <v>74.989999999999995</v>
      </c>
      <c r="F14" s="50">
        <v>25</v>
      </c>
      <c r="G14" s="51">
        <v>0.64</v>
      </c>
      <c r="I14" s="52" t="str">
        <f t="shared" si="0"/>
        <v/>
      </c>
      <c r="J14" s="45" t="str">
        <f t="shared" si="1"/>
        <v/>
      </c>
      <c r="K14" s="45" t="str">
        <f t="shared" si="2"/>
        <v/>
      </c>
    </row>
    <row r="15" spans="1:11" s="43" customFormat="1" x14ac:dyDescent="0.25">
      <c r="A15" s="36"/>
      <c r="B15" s="53" t="s">
        <v>29</v>
      </c>
      <c r="C15" s="54" t="s">
        <v>30</v>
      </c>
      <c r="D15" s="48"/>
      <c r="E15" s="55">
        <v>15.99</v>
      </c>
      <c r="F15" s="50">
        <v>5</v>
      </c>
      <c r="G15" s="56">
        <v>0.64</v>
      </c>
      <c r="H15" s="57"/>
      <c r="I15" s="52" t="str">
        <f t="shared" si="0"/>
        <v/>
      </c>
      <c r="J15" s="58" t="str">
        <f t="shared" si="1"/>
        <v/>
      </c>
      <c r="K15" s="58" t="str">
        <f t="shared" si="2"/>
        <v/>
      </c>
    </row>
    <row r="16" spans="1:11" s="43" customFormat="1" x14ac:dyDescent="0.25">
      <c r="A16" s="36"/>
      <c r="B16" s="59" t="s">
        <v>31</v>
      </c>
      <c r="C16" s="47" t="s">
        <v>32</v>
      </c>
      <c r="D16" s="39"/>
      <c r="E16" s="55">
        <v>16.989999999999998</v>
      </c>
      <c r="F16" s="50">
        <v>5</v>
      </c>
      <c r="G16" s="56">
        <v>0.64</v>
      </c>
      <c r="I16" s="44" t="str">
        <f t="shared" si="0"/>
        <v/>
      </c>
      <c r="J16" s="45" t="str">
        <f t="shared" si="1"/>
        <v/>
      </c>
      <c r="K16" s="45" t="str">
        <f t="shared" si="2"/>
        <v/>
      </c>
    </row>
    <row r="17" spans="1:12" s="43" customFormat="1" x14ac:dyDescent="0.25">
      <c r="A17" s="36"/>
      <c r="B17" s="59" t="s">
        <v>33</v>
      </c>
      <c r="C17" s="47" t="s">
        <v>34</v>
      </c>
      <c r="D17" s="39"/>
      <c r="E17" s="55">
        <v>16.989999999999998</v>
      </c>
      <c r="F17" s="50">
        <v>5</v>
      </c>
      <c r="G17" s="56">
        <v>0.6</v>
      </c>
      <c r="I17" s="44" t="str">
        <f t="shared" si="0"/>
        <v/>
      </c>
      <c r="J17" s="45" t="str">
        <f t="shared" si="1"/>
        <v/>
      </c>
      <c r="K17" s="45" t="str">
        <f t="shared" si="2"/>
        <v/>
      </c>
    </row>
    <row r="18" spans="1:12" s="43" customFormat="1" x14ac:dyDescent="0.25">
      <c r="A18" s="36"/>
      <c r="B18" s="59" t="s">
        <v>35</v>
      </c>
      <c r="C18" s="47" t="s">
        <v>36</v>
      </c>
      <c r="D18" s="39"/>
      <c r="E18" s="55">
        <v>16.989999999999998</v>
      </c>
      <c r="F18" s="50">
        <v>5</v>
      </c>
      <c r="G18" s="56">
        <v>0.6</v>
      </c>
      <c r="I18" s="44" t="str">
        <f t="shared" si="0"/>
        <v/>
      </c>
      <c r="J18" s="45" t="str">
        <f t="shared" si="1"/>
        <v/>
      </c>
      <c r="K18" s="45" t="str">
        <f t="shared" si="2"/>
        <v/>
      </c>
    </row>
    <row r="19" spans="1:12" s="57" customFormat="1" x14ac:dyDescent="0.25">
      <c r="A19" s="36"/>
      <c r="B19" s="59" t="s">
        <v>37</v>
      </c>
      <c r="C19" s="47" t="s">
        <v>38</v>
      </c>
      <c r="D19" s="39"/>
      <c r="E19" s="55">
        <v>24.99</v>
      </c>
      <c r="F19" s="50">
        <v>10</v>
      </c>
      <c r="G19" s="56">
        <v>0.6</v>
      </c>
      <c r="H19" s="43"/>
      <c r="I19" s="44" t="str">
        <f t="shared" si="0"/>
        <v/>
      </c>
      <c r="J19" s="45" t="str">
        <f t="shared" si="1"/>
        <v/>
      </c>
      <c r="K19" s="45" t="str">
        <f t="shared" si="2"/>
        <v/>
      </c>
      <c r="L19" s="43"/>
    </row>
    <row r="20" spans="1:12" s="43" customFormat="1" x14ac:dyDescent="0.25">
      <c r="A20" s="36"/>
      <c r="B20" s="60" t="s">
        <v>39</v>
      </c>
      <c r="C20" s="61" t="s">
        <v>40</v>
      </c>
      <c r="D20" s="48"/>
      <c r="E20" s="62">
        <v>16.989999999999998</v>
      </c>
      <c r="F20" s="41">
        <v>6</v>
      </c>
      <c r="G20" s="42">
        <v>0.6</v>
      </c>
      <c r="H20" s="57"/>
      <c r="I20" s="52" t="str">
        <f t="shared" si="0"/>
        <v/>
      </c>
      <c r="J20" s="58" t="str">
        <f t="shared" si="1"/>
        <v/>
      </c>
      <c r="K20" s="58" t="str">
        <f t="shared" si="2"/>
        <v/>
      </c>
    </row>
    <row r="21" spans="1:12" s="43" customFormat="1" ht="15.75" thickBot="1" x14ac:dyDescent="0.3">
      <c r="A21" s="36"/>
      <c r="B21" s="63"/>
      <c r="C21" s="47" t="s">
        <v>41</v>
      </c>
      <c r="D21" s="39"/>
      <c r="E21" s="64"/>
      <c r="F21" s="65"/>
      <c r="G21" s="66"/>
      <c r="I21" s="44" t="str">
        <f t="shared" si="0"/>
        <v/>
      </c>
      <c r="J21" s="45" t="str">
        <f t="shared" si="1"/>
        <v/>
      </c>
      <c r="K21" s="45" t="str">
        <f t="shared" si="2"/>
        <v/>
      </c>
    </row>
    <row r="22" spans="1:12" ht="15.75" x14ac:dyDescent="0.25">
      <c r="A22" s="32"/>
      <c r="B22" s="30"/>
      <c r="C22" s="31" t="s">
        <v>42</v>
      </c>
      <c r="D22" s="32"/>
      <c r="E22" s="33"/>
      <c r="F22" s="34"/>
      <c r="G22" s="35"/>
      <c r="I22" s="67"/>
      <c r="J22" s="68"/>
      <c r="K22" s="68"/>
    </row>
    <row r="23" spans="1:12" x14ac:dyDescent="0.25">
      <c r="A23" s="69">
        <f>ROUNDUP(SUMIF($F$11:$F$22,F23,$A$11:$A$22)/14,0)</f>
        <v>0</v>
      </c>
      <c r="B23" s="70" t="s">
        <v>43</v>
      </c>
      <c r="C23" s="71" t="s">
        <v>44</v>
      </c>
      <c r="D23" s="69"/>
      <c r="E23" s="72">
        <v>0</v>
      </c>
      <c r="F23" s="73">
        <v>0</v>
      </c>
      <c r="G23" s="71"/>
      <c r="I23" s="74"/>
      <c r="J23" s="45"/>
      <c r="K23" s="45"/>
    </row>
    <row r="24" spans="1:12" x14ac:dyDescent="0.25">
      <c r="A24" s="69">
        <f>ROUNDUP(SUMIF($F$11:$F$22,F24,$A$11:$A$22)/14,0)</f>
        <v>0</v>
      </c>
      <c r="B24" s="70" t="s">
        <v>45</v>
      </c>
      <c r="C24" s="71" t="s">
        <v>46</v>
      </c>
      <c r="D24" s="69"/>
      <c r="E24" s="72">
        <v>0</v>
      </c>
      <c r="F24" s="73">
        <v>0</v>
      </c>
      <c r="G24" s="71"/>
      <c r="I24" s="74"/>
      <c r="J24" s="45"/>
      <c r="K24" s="45"/>
    </row>
    <row r="25" spans="1:12" s="80" customFormat="1" ht="20.25" customHeight="1" x14ac:dyDescent="0.25">
      <c r="A25" s="75"/>
      <c r="B25" s="76" t="s">
        <v>47</v>
      </c>
      <c r="C25" s="77">
        <f>SUM(A11:A22)</f>
        <v>0</v>
      </c>
      <c r="D25" s="75"/>
      <c r="E25" s="78"/>
      <c r="F25" s="79"/>
      <c r="I25" s="81" t="s">
        <v>48</v>
      </c>
      <c r="J25" s="82"/>
      <c r="K25" s="82"/>
    </row>
    <row r="26" spans="1:12" s="80" customFormat="1" ht="20.25" customHeight="1" x14ac:dyDescent="0.25">
      <c r="A26" s="75"/>
      <c r="B26" s="83" t="s">
        <v>49</v>
      </c>
      <c r="C26" s="84">
        <f>SUM(K11:K22)</f>
        <v>0</v>
      </c>
      <c r="D26" s="75"/>
      <c r="E26" s="78"/>
      <c r="F26" s="79"/>
      <c r="I26" s="81" t="e">
        <f>AVERAGE(I21:I22)</f>
        <v>#DIV/0!</v>
      </c>
      <c r="J26" s="82"/>
      <c r="K26" s="82"/>
    </row>
  </sheetData>
  <mergeCells count="7">
    <mergeCell ref="A9:G9"/>
    <mergeCell ref="E3:F3"/>
    <mergeCell ref="E4:F4"/>
    <mergeCell ref="E5:F5"/>
    <mergeCell ref="E6:F6"/>
    <mergeCell ref="E7:F7"/>
    <mergeCell ref="E8:F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3215-6977-42C8-A629-8BCEF872367D}">
  <dimension ref="A1:O28"/>
  <sheetViews>
    <sheetView zoomScaleNormal="100" zoomScalePageLayoutView="70" workbookViewId="0">
      <selection activeCell="K27" sqref="K27"/>
    </sheetView>
  </sheetViews>
  <sheetFormatPr defaultRowHeight="15" x14ac:dyDescent="0.25"/>
  <cols>
    <col min="1" max="1" width="18.7109375" customWidth="1"/>
    <col min="2" max="2" width="18.7109375" style="101" customWidth="1"/>
    <col min="3" max="3" width="7.7109375" customWidth="1"/>
    <col min="4" max="4" width="15.7109375" bestFit="1" customWidth="1"/>
    <col min="5" max="5" width="3.7109375" customWidth="1"/>
    <col min="6" max="7" width="7.7109375" style="102" bestFit="1" customWidth="1"/>
    <col min="8" max="8" width="8.7109375" style="102" customWidth="1"/>
    <col min="9" max="9" width="7.7109375" customWidth="1"/>
    <col min="10" max="15" width="8.7109375" customWidth="1"/>
  </cols>
  <sheetData>
    <row r="1" spans="3:9" ht="61.5" customHeight="1" x14ac:dyDescent="0.35">
      <c r="C1" s="85"/>
      <c r="D1" s="108" t="s">
        <v>53</v>
      </c>
      <c r="E1" s="109"/>
      <c r="F1" s="109"/>
      <c r="G1" s="109"/>
      <c r="H1" s="109"/>
      <c r="I1" s="110"/>
    </row>
    <row r="2" spans="3:9" ht="18.600000000000001" customHeight="1" x14ac:dyDescent="0.25">
      <c r="D2" s="111" t="s">
        <v>54</v>
      </c>
      <c r="E2" s="112"/>
      <c r="F2" s="112"/>
      <c r="G2" s="112"/>
      <c r="H2" s="112"/>
      <c r="I2" s="113"/>
    </row>
    <row r="3" spans="3:9" x14ac:dyDescent="0.25">
      <c r="D3" s="111"/>
      <c r="E3" s="112"/>
      <c r="F3" s="112"/>
      <c r="G3" s="112"/>
      <c r="H3" s="112"/>
      <c r="I3" s="113"/>
    </row>
    <row r="4" spans="3:9" x14ac:dyDescent="0.25">
      <c r="D4" s="111"/>
      <c r="E4" s="112"/>
      <c r="F4" s="112"/>
      <c r="G4" s="112"/>
      <c r="H4" s="112"/>
      <c r="I4" s="113"/>
    </row>
    <row r="5" spans="3:9" x14ac:dyDescent="0.25">
      <c r="D5" s="111"/>
      <c r="E5" s="112"/>
      <c r="F5" s="112"/>
      <c r="G5" s="112"/>
      <c r="H5" s="112"/>
      <c r="I5" s="113"/>
    </row>
    <row r="6" spans="3:9" ht="15.75" thickBot="1" x14ac:dyDescent="0.3">
      <c r="D6" s="114"/>
      <c r="E6" s="115"/>
      <c r="F6" s="115"/>
      <c r="G6" s="115"/>
      <c r="H6" s="115"/>
      <c r="I6" s="116"/>
    </row>
    <row r="21" spans="1:15" x14ac:dyDescent="0.25">
      <c r="A21" s="117" t="s">
        <v>55</v>
      </c>
      <c r="B21" s="118"/>
      <c r="C21" s="118"/>
      <c r="D21" s="118"/>
      <c r="E21" s="118"/>
      <c r="F21" s="118"/>
      <c r="G21" s="118"/>
      <c r="H21" s="118"/>
      <c r="I21" s="119"/>
    </row>
    <row r="22" spans="1:15" ht="27" customHeight="1" x14ac:dyDescent="0.25">
      <c r="A22" s="89" t="s">
        <v>56</v>
      </c>
      <c r="B22" s="89" t="s">
        <v>57</v>
      </c>
      <c r="C22" s="89" t="s">
        <v>58</v>
      </c>
      <c r="D22" s="90" t="s">
        <v>59</v>
      </c>
      <c r="E22" s="89" t="s">
        <v>60</v>
      </c>
      <c r="F22" s="89" t="s">
        <v>61</v>
      </c>
      <c r="G22" s="89" t="s">
        <v>62</v>
      </c>
      <c r="H22" s="89" t="s">
        <v>63</v>
      </c>
      <c r="I22" s="89" t="s">
        <v>64</v>
      </c>
    </row>
    <row r="23" spans="1:15" ht="14.25" customHeight="1" x14ac:dyDescent="0.25">
      <c r="A23" s="91" t="s">
        <v>65</v>
      </c>
      <c r="B23" s="91" t="s">
        <v>66</v>
      </c>
      <c r="C23" s="92" t="s">
        <v>67</v>
      </c>
      <c r="D23" s="93">
        <v>602341021623</v>
      </c>
      <c r="E23" s="94"/>
      <c r="F23" s="95">
        <v>5.99</v>
      </c>
      <c r="G23" s="94"/>
      <c r="H23" s="94"/>
      <c r="I23" s="94"/>
      <c r="O23" s="85"/>
    </row>
    <row r="24" spans="1:15" x14ac:dyDescent="0.25">
      <c r="A24" s="96" t="s">
        <v>68</v>
      </c>
      <c r="B24" s="96" t="s">
        <v>66</v>
      </c>
      <c r="C24" s="97" t="s">
        <v>67</v>
      </c>
      <c r="D24" s="98">
        <v>602341021227</v>
      </c>
      <c r="E24" s="99"/>
      <c r="F24" s="100">
        <v>11.99</v>
      </c>
      <c r="G24" s="100">
        <v>10</v>
      </c>
      <c r="H24" s="99"/>
      <c r="I24" s="99"/>
    </row>
    <row r="25" spans="1:15" x14ac:dyDescent="0.25">
      <c r="A25" s="91" t="s">
        <v>69</v>
      </c>
      <c r="B25" s="91" t="s">
        <v>70</v>
      </c>
      <c r="C25" s="92" t="s">
        <v>67</v>
      </c>
      <c r="D25" s="93">
        <v>696859310195</v>
      </c>
      <c r="E25" s="94"/>
      <c r="F25" s="95">
        <v>11.99</v>
      </c>
      <c r="G25" s="95">
        <v>5</v>
      </c>
      <c r="H25" s="94"/>
      <c r="I25" s="94"/>
    </row>
    <row r="26" spans="1:15" x14ac:dyDescent="0.25">
      <c r="A26" s="120" t="s">
        <v>75</v>
      </c>
      <c r="B26" s="121"/>
      <c r="C26" s="121"/>
      <c r="D26" s="121"/>
      <c r="E26" s="121"/>
      <c r="F26" s="121"/>
      <c r="G26" s="121"/>
      <c r="H26" s="121"/>
      <c r="I26" s="122"/>
    </row>
    <row r="27" spans="1:15" ht="16.350000000000001" customHeight="1" x14ac:dyDescent="0.25">
      <c r="A27" s="96" t="s">
        <v>71</v>
      </c>
      <c r="B27" s="96" t="s">
        <v>72</v>
      </c>
      <c r="C27" s="97" t="s">
        <v>73</v>
      </c>
      <c r="D27" s="98">
        <v>602341008594</v>
      </c>
      <c r="E27" s="99"/>
      <c r="F27" s="100">
        <v>9.99</v>
      </c>
      <c r="G27" s="100">
        <v>5</v>
      </c>
      <c r="H27" s="99"/>
      <c r="I27" s="99"/>
    </row>
    <row r="28" spans="1:15" x14ac:dyDescent="0.25">
      <c r="A28" s="91" t="s">
        <v>74</v>
      </c>
      <c r="B28" s="94"/>
      <c r="C28" s="92" t="s">
        <v>73</v>
      </c>
      <c r="D28" s="93">
        <v>602341007399</v>
      </c>
      <c r="E28" s="94"/>
      <c r="F28" s="95">
        <v>17.989999999999998</v>
      </c>
      <c r="G28" s="95">
        <v>5</v>
      </c>
      <c r="H28" s="94"/>
      <c r="I28" s="94"/>
    </row>
  </sheetData>
  <mergeCells count="4">
    <mergeCell ref="D1:I1"/>
    <mergeCell ref="D2:I6"/>
    <mergeCell ref="A21:I21"/>
    <mergeCell ref="A26:I26"/>
  </mergeCells>
  <printOptions horizontalCentered="1"/>
  <pageMargins left="0.7" right="0.61071428571428599" top="0.49" bottom="0.43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HCCP</vt:lpstr>
      <vt:lpstr>Provident</vt:lpstr>
      <vt:lpstr>HCCP!Print_Area</vt:lpstr>
      <vt:lpstr>Provident!Print_Area</vt:lpstr>
      <vt:lpstr>Provident!Print_Titles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Dangler</dc:creator>
  <cp:lastModifiedBy>Amanda Dangler</cp:lastModifiedBy>
  <cp:lastPrinted>2017-09-06T20:51:08Z</cp:lastPrinted>
  <dcterms:created xsi:type="dcterms:W3CDTF">2017-09-06T20:47:45Z</dcterms:created>
  <dcterms:modified xsi:type="dcterms:W3CDTF">2017-11-06T21:06:42Z</dcterms:modified>
</cp:coreProperties>
</file>